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20" yWindow="75" windowWidth="15570" windowHeight="7995"/>
  </bookViews>
  <sheets>
    <sheet name="SRHS - PNGG 2013" sheetId="2" r:id="rId1"/>
    <sheet name="Hoja1" sheetId="3" r:id="rId2"/>
  </sheets>
  <definedNames>
    <definedName name="_xlnm.Print_Area" localSheetId="0">'SRHS - PNGG 2013'!$B$1:$I$35</definedName>
  </definedNames>
  <calcPr calcId="152511"/>
</workbook>
</file>

<file path=xl/calcChain.xml><?xml version="1.0" encoding="utf-8"?>
<calcChain xmlns="http://schemas.openxmlformats.org/spreadsheetml/2006/main">
  <c r="D9" i="2"/>
  <c r="I25"/>
  <c r="D15"/>
  <c r="D21" l="1"/>
  <c r="D22" s="1"/>
  <c r="D25" s="1"/>
  <c r="G27" s="1"/>
</calcChain>
</file>

<file path=xl/sharedStrings.xml><?xml version="1.0" encoding="utf-8"?>
<sst xmlns="http://schemas.openxmlformats.org/spreadsheetml/2006/main" count="67" uniqueCount="57">
  <si>
    <t>No.</t>
  </si>
  <si>
    <t>ITEM</t>
  </si>
  <si>
    <t>Valor (pesos)</t>
  </si>
  <si>
    <t>COSTOS DE INVERSION (a+b+c+d+e)</t>
  </si>
  <si>
    <t>a</t>
  </si>
  <si>
    <t>- Valor del predio objeto del proyecto.</t>
  </si>
  <si>
    <t>b</t>
  </si>
  <si>
    <t>- Obras civiles – diseño y construcción-.</t>
  </si>
  <si>
    <t xml:space="preserve">c </t>
  </si>
  <si>
    <t>- Adquisición y alquiler de maquinaria y equipo utilizados en las obras civiles.</t>
  </si>
  <si>
    <t>d</t>
  </si>
  <si>
    <t>- Constitución de servidumbres.</t>
  </si>
  <si>
    <t>e</t>
  </si>
  <si>
    <t xml:space="preserve">- Otros bienes e inversiones relacionados con la actividad objeto de evaluación y/o seguimiento ambiental. </t>
  </si>
  <si>
    <t>COSTOS DE OPERACIÓN =(f+g+h+i+j)</t>
  </si>
  <si>
    <t>f</t>
  </si>
  <si>
    <t>- Valor de las materias primas.</t>
  </si>
  <si>
    <t>g</t>
  </si>
  <si>
    <t xml:space="preserve">- Mano de obra utilizada para la Administración, operación y mantenimiento de la actividad objeto de cobro. </t>
  </si>
  <si>
    <t>h</t>
  </si>
  <si>
    <t>- Arrendamientos, servicios públicos, seguros y otros gastos generados en la ejecución de la actividad objeto de cobro.</t>
  </si>
  <si>
    <t>i</t>
  </si>
  <si>
    <t>- Mantenimiento, reparación y/o reposición de equipos, instrumentos y/o elementos requeridos.</t>
  </si>
  <si>
    <t>j</t>
  </si>
  <si>
    <t xml:space="preserve">- Desmantelamiento. </t>
  </si>
  <si>
    <t>BASE GRAVABLE =(1+2) ( Pesos)</t>
  </si>
  <si>
    <t>SERVICIO DE EVALUACION</t>
  </si>
  <si>
    <t>TRAMITE</t>
  </si>
  <si>
    <t>Tramite - Evaluación-</t>
  </si>
  <si>
    <t xml:space="preserve">DIAGNOSTICO AMBIENTAL DE ALTERNATIVAS </t>
  </si>
  <si>
    <t>Tramite - Evaluación</t>
  </si>
  <si>
    <t>LICENCIA AMBIENTAL (ACTIVIDAD MINERA)</t>
  </si>
  <si>
    <t>PLANES DE MANEJO AMBIENTAL PARA LA ACTIVIDAD MINERA</t>
  </si>
  <si>
    <t>PLANES DE MANEJO,  RECUPERACION Y RESTAURACION AMBIENTAL -PMRRA</t>
  </si>
  <si>
    <t>LICENCIA AMBIENTAL -PLAN DE MANEJO AMBIENTAL (SUSTANCIAS PELIGROSAS Y RESIDUOS PELIGROSOS)</t>
  </si>
  <si>
    <t>PERMISO DE VERTIMIENTOS</t>
  </si>
  <si>
    <t xml:space="preserve">PLAN DE SANEAMIENTO Y MANEJO DE VERTIMIENTOS </t>
  </si>
  <si>
    <t>PREMISO DE EXPLORACION DE AGUAS SUBTERRANEAS</t>
  </si>
  <si>
    <t>PERMISO DE CONCESION DE AGUAS SUBTERRANEAS</t>
  </si>
  <si>
    <t>PERMISO DE  CONCESION DE AGUAS SUPERFICIALES</t>
  </si>
  <si>
    <t xml:space="preserve">REGISTRO DE MOVILIZACIÓN DE ACEITES USADOS </t>
  </si>
  <si>
    <t>ACTIVIDAD</t>
  </si>
  <si>
    <t>INSTRUCCIONES PARA LA LIQUIDACION DE COBRO DEL SERVICIO DE EVALUACION</t>
  </si>
  <si>
    <t>VALOR DEFINITIVO DEL SERVICIO DE EVALUACION</t>
  </si>
  <si>
    <t>TARIFA MAXIMA</t>
  </si>
  <si>
    <t>TABLA 1</t>
  </si>
  <si>
    <t>TABLA 2</t>
  </si>
  <si>
    <t>COSTO TABLA UNICA</t>
  </si>
  <si>
    <t>1. En la tabla 1 diligencia los valores del proyecto en las casillas (D9, D10, D11, D12, D13) para costos de inversion y (D15, D16, D17, D18, D19) para costos de operacion, de esta manera se obtiene la BASE GRAVABLE del proyecto. 
2. De la Tabla 2 identifica el codigo del tramite a solicitar y lo digita en la celda sombreada de color rojo (I17).
3. El valor a cancelar por el servicio aparece en el area sobreada en amarillo.</t>
  </si>
  <si>
    <t xml:space="preserve">CODIGO </t>
  </si>
  <si>
    <t>CODIGO DE TRAMITE</t>
  </si>
  <si>
    <t>TRAMITES SUBDIRECCION RECURSO HIDRICO Y DEL SUELO</t>
  </si>
  <si>
    <t>APLICATIVO PARA LIQUIDACION DEL SERVICIO DE EVALUACION 
DE LOS TRAMITES DE LA 
SUBDIRECCION DEL RECURSO HIDRICO Y DEL SUELO</t>
  </si>
  <si>
    <t>COSTO (pesos)  a precio 2013</t>
  </si>
  <si>
    <r>
      <t xml:space="preserve">BASE GRAVABLE (SMMLV) =BASE GRAVABLE ($)/589500  </t>
    </r>
    <r>
      <rPr>
        <b/>
        <sz val="10"/>
        <color indexed="10"/>
        <rFont val="Arial Narrow"/>
        <family val="2"/>
      </rPr>
      <t>AÑO 2013</t>
    </r>
  </si>
  <si>
    <t>CALCULO DE LA BASE GRAVABLE
SMMV 2013 - $589500</t>
  </si>
  <si>
    <t xml:space="preserve">Nota 1: Valores establecidos apartir de la aplicación de la tabla única para de los criterios definidos en el sistema y método definido en el artículo 96 de la Ley 633 para la liquidación de la tarifa.
</t>
  </si>
</sst>
</file>

<file path=xl/styles.xml><?xml version="1.0" encoding="utf-8"?>
<styleSheet xmlns="http://schemas.openxmlformats.org/spreadsheetml/2006/main">
  <numFmts count="5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240A]\ #,##0"/>
    <numFmt numFmtId="165" formatCode="&quot;$&quot;\ #,##0.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indexed="10"/>
      <name val="Arial Narrow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0">
    <xf numFmtId="0" fontId="0" fillId="0" borderId="0" xfId="0"/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left" vertical="center"/>
    </xf>
    <xf numFmtId="0" fontId="3" fillId="6" borderId="18" xfId="0" applyFont="1" applyFill="1" applyBorder="1" applyAlignment="1" applyProtection="1">
      <alignment horizontal="left" vertical="center"/>
    </xf>
    <xf numFmtId="0" fontId="4" fillId="6" borderId="17" xfId="0" applyFont="1" applyFill="1" applyBorder="1" applyAlignment="1" applyProtection="1">
      <alignment horizontal="left" vertical="center"/>
    </xf>
    <xf numFmtId="0" fontId="4" fillId="6" borderId="18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vertical="center" wrapText="1"/>
    </xf>
    <xf numFmtId="0" fontId="4" fillId="3" borderId="16" xfId="0" applyFont="1" applyFill="1" applyBorder="1" applyAlignment="1" applyProtection="1">
      <alignment vertical="center" wrapText="1"/>
    </xf>
    <xf numFmtId="0" fontId="11" fillId="8" borderId="12" xfId="0" applyFont="1" applyFill="1" applyBorder="1" applyAlignment="1" applyProtection="1">
      <alignment horizontal="left" vertical="center"/>
    </xf>
    <xf numFmtId="0" fontId="12" fillId="8" borderId="12" xfId="0" applyFont="1" applyFill="1" applyBorder="1" applyAlignment="1" applyProtection="1">
      <alignment horizontal="center" vertical="center" wrapText="1"/>
    </xf>
    <xf numFmtId="0" fontId="10" fillId="6" borderId="20" xfId="0" applyFont="1" applyFill="1" applyBorder="1" applyAlignment="1" applyProtection="1">
      <alignment horizontal="center" vertical="center" wrapText="1"/>
    </xf>
    <xf numFmtId="0" fontId="10" fillId="6" borderId="21" xfId="0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 wrapText="1"/>
    </xf>
    <xf numFmtId="40" fontId="6" fillId="6" borderId="19" xfId="0" applyNumberFormat="1" applyFont="1" applyFill="1" applyBorder="1" applyProtection="1"/>
    <xf numFmtId="0" fontId="11" fillId="8" borderId="36" xfId="0" applyFont="1" applyFill="1" applyBorder="1" applyAlignment="1" applyProtection="1">
      <alignment horizontal="left" vertical="center"/>
    </xf>
    <xf numFmtId="0" fontId="12" fillId="8" borderId="36" xfId="0" applyFont="1" applyFill="1" applyBorder="1" applyAlignment="1" applyProtection="1">
      <alignment horizontal="center" vertical="center" wrapText="1"/>
    </xf>
    <xf numFmtId="8" fontId="6" fillId="6" borderId="13" xfId="0" applyNumberFormat="1" applyFont="1" applyFill="1" applyBorder="1" applyProtection="1"/>
    <xf numFmtId="8" fontId="6" fillId="3" borderId="13" xfId="0" applyNumberFormat="1" applyFont="1" applyFill="1" applyBorder="1" applyProtection="1">
      <protection locked="0"/>
    </xf>
    <xf numFmtId="8" fontId="6" fillId="3" borderId="31" xfId="0" applyNumberFormat="1" applyFont="1" applyFill="1" applyBorder="1" applyProtection="1">
      <protection locked="0"/>
    </xf>
    <xf numFmtId="8" fontId="6" fillId="6" borderId="19" xfId="0" applyNumberFormat="1" applyFont="1" applyFill="1" applyBorder="1" applyProtection="1"/>
    <xf numFmtId="0" fontId="0" fillId="0" borderId="24" xfId="0" applyBorder="1" applyProtection="1"/>
    <xf numFmtId="0" fontId="0" fillId="0" borderId="0" xfId="0" applyProtection="1"/>
    <xf numFmtId="0" fontId="15" fillId="8" borderId="20" xfId="0" applyNumberFormat="1" applyFont="1" applyFill="1" applyBorder="1" applyAlignment="1" applyProtection="1">
      <alignment horizontal="center"/>
    </xf>
    <xf numFmtId="0" fontId="15" fillId="8" borderId="35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 wrapText="1"/>
    </xf>
    <xf numFmtId="165" fontId="0" fillId="0" borderId="0" xfId="0" applyNumberFormat="1" applyProtection="1"/>
    <xf numFmtId="165" fontId="13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8" fillId="0" borderId="0" xfId="0" applyFont="1" applyProtection="1"/>
    <xf numFmtId="164" fontId="17" fillId="0" borderId="1" xfId="0" applyNumberFormat="1" applyFont="1" applyBorder="1" applyProtection="1"/>
    <xf numFmtId="165" fontId="7" fillId="0" borderId="0" xfId="0" applyNumberFormat="1" applyFont="1" applyProtection="1"/>
    <xf numFmtId="164" fontId="6" fillId="0" borderId="1" xfId="0" applyNumberFormat="1" applyFont="1" applyBorder="1" applyProtection="1"/>
    <xf numFmtId="165" fontId="0" fillId="0" borderId="0" xfId="0" applyNumberFormat="1" applyFill="1" applyProtection="1"/>
    <xf numFmtId="0" fontId="7" fillId="0" borderId="0" xfId="0" applyFont="1" applyProtection="1"/>
    <xf numFmtId="0" fontId="16" fillId="0" borderId="0" xfId="0" applyFont="1" applyFill="1" applyAlignment="1" applyProtection="1">
      <alignment horizontal="center" vertical="center" wrapText="1"/>
    </xf>
    <xf numFmtId="0" fontId="1" fillId="0" borderId="3" xfId="0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65" fontId="0" fillId="0" borderId="0" xfId="0" applyNumberFormat="1" applyProtection="1">
      <protection locked="0"/>
    </xf>
    <xf numFmtId="165" fontId="13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65" fontId="0" fillId="0" borderId="0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65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6" fillId="11" borderId="4" xfId="0" applyFont="1" applyFill="1" applyBorder="1" applyAlignment="1" applyProtection="1">
      <alignment horizontal="center"/>
      <protection locked="0"/>
    </xf>
    <xf numFmtId="43" fontId="0" fillId="0" borderId="0" xfId="1" applyFont="1"/>
    <xf numFmtId="44" fontId="24" fillId="8" borderId="12" xfId="2" applyFont="1" applyFill="1" applyBorder="1" applyAlignment="1" applyProtection="1">
      <alignment horizontal="center" vertical="center" wrapText="1"/>
    </xf>
    <xf numFmtId="44" fontId="24" fillId="8" borderId="36" xfId="2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14" fillId="2" borderId="3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16" fillId="9" borderId="32" xfId="0" applyFont="1" applyFill="1" applyBorder="1" applyAlignment="1" applyProtection="1">
      <alignment horizontal="center" vertical="center" wrapText="1"/>
    </xf>
    <xf numFmtId="0" fontId="16" fillId="9" borderId="6" xfId="0" applyFont="1" applyFill="1" applyBorder="1" applyAlignment="1" applyProtection="1">
      <alignment horizontal="center" vertical="center" wrapText="1"/>
    </xf>
    <xf numFmtId="0" fontId="16" fillId="9" borderId="8" xfId="0" applyFont="1" applyFill="1" applyBorder="1" applyAlignment="1" applyProtection="1">
      <alignment horizontal="center" vertical="center" wrapText="1"/>
    </xf>
    <xf numFmtId="0" fontId="16" fillId="9" borderId="9" xfId="0" applyFont="1" applyFill="1" applyBorder="1" applyAlignment="1" applyProtection="1">
      <alignment horizontal="center" vertical="center" wrapText="1"/>
    </xf>
    <xf numFmtId="0" fontId="19" fillId="7" borderId="3" xfId="0" applyFont="1" applyFill="1" applyBorder="1" applyAlignment="1" applyProtection="1">
      <alignment horizontal="center"/>
    </xf>
    <xf numFmtId="0" fontId="19" fillId="7" borderId="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 vertical="center" wrapText="1"/>
    </xf>
    <xf numFmtId="165" fontId="17" fillId="9" borderId="6" xfId="0" applyNumberFormat="1" applyFont="1" applyFill="1" applyBorder="1" applyAlignment="1" applyProtection="1">
      <alignment horizontal="center" vertical="center"/>
    </xf>
    <xf numFmtId="165" fontId="17" fillId="9" borderId="33" xfId="0" applyNumberFormat="1" applyFont="1" applyFill="1" applyBorder="1" applyAlignment="1" applyProtection="1">
      <alignment horizontal="center" vertical="center"/>
    </xf>
    <xf numFmtId="165" fontId="17" fillId="9" borderId="9" xfId="0" applyNumberFormat="1" applyFont="1" applyFill="1" applyBorder="1" applyAlignment="1" applyProtection="1">
      <alignment horizontal="center" vertical="center"/>
    </xf>
    <xf numFmtId="165" fontId="17" fillId="9" borderId="10" xfId="0" applyNumberFormat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165" fontId="6" fillId="0" borderId="22" xfId="0" applyNumberFormat="1" applyFont="1" applyFill="1" applyBorder="1" applyAlignment="1" applyProtection="1">
      <alignment horizontal="center"/>
    </xf>
    <xf numFmtId="165" fontId="6" fillId="0" borderId="23" xfId="0" applyNumberFormat="1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29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/>
    </xf>
    <xf numFmtId="0" fontId="20" fillId="0" borderId="26" xfId="0" applyFont="1" applyBorder="1" applyAlignment="1" applyProtection="1">
      <alignment horizontal="center"/>
    </xf>
    <xf numFmtId="165" fontId="20" fillId="0" borderId="32" xfId="0" applyNumberFormat="1" applyFont="1" applyBorder="1" applyAlignment="1" applyProtection="1">
      <alignment horizontal="center"/>
    </xf>
    <xf numFmtId="165" fontId="20" fillId="0" borderId="6" xfId="0" applyNumberFormat="1" applyFont="1" applyBorder="1" applyAlignment="1" applyProtection="1">
      <alignment horizontal="center"/>
    </xf>
    <xf numFmtId="165" fontId="20" fillId="0" borderId="33" xfId="0" applyNumberFormat="1" applyFont="1" applyBorder="1" applyAlignment="1" applyProtection="1">
      <alignment horizontal="center"/>
    </xf>
    <xf numFmtId="165" fontId="21" fillId="0" borderId="0" xfId="0" applyNumberFormat="1" applyFont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1285874</xdr:colOff>
      <xdr:row>0</xdr:row>
      <xdr:rowOff>130970</xdr:rowOff>
    </xdr:from>
    <xdr:to>
      <xdr:col>8</xdr:col>
      <xdr:colOff>552449</xdr:colOff>
      <xdr:row>3</xdr:row>
      <xdr:rowOff>374205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2312" y="130970"/>
          <a:ext cx="1945482" cy="13147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1547812</xdr:colOff>
      <xdr:row>0</xdr:row>
      <xdr:rowOff>250030</xdr:rowOff>
    </xdr:from>
    <xdr:to>
      <xdr:col>2</xdr:col>
      <xdr:colOff>2631281</xdr:colOff>
      <xdr:row>3</xdr:row>
      <xdr:rowOff>326088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6093" y="250030"/>
          <a:ext cx="1083469" cy="11476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J39"/>
  <sheetViews>
    <sheetView tabSelected="1" view="pageBreakPreview" topLeftCell="B1" zoomScale="80" zoomScaleNormal="100" zoomScaleSheetLayoutView="80" workbookViewId="0">
      <selection activeCell="D20" sqref="D20"/>
    </sheetView>
  </sheetViews>
  <sheetFormatPr baseColWidth="10" defaultRowHeight="15"/>
  <cols>
    <col min="1" max="1" width="11.42578125" style="30"/>
    <col min="2" max="2" width="10.85546875" style="30" customWidth="1"/>
    <col min="3" max="3" width="46.5703125" style="30" customWidth="1"/>
    <col min="4" max="4" width="34.42578125" style="30" bestFit="1" customWidth="1"/>
    <col min="5" max="5" width="7" style="34" customWidth="1"/>
    <col min="6" max="6" width="9.7109375" style="34" customWidth="1"/>
    <col min="7" max="7" width="25.85546875" style="34" customWidth="1"/>
    <col min="8" max="8" width="40.140625" style="30" customWidth="1"/>
    <col min="9" max="9" width="30.5703125" style="30" customWidth="1"/>
    <col min="10" max="10" width="13.85546875" style="30" bestFit="1" customWidth="1"/>
    <col min="11" max="16384" width="11.42578125" style="30"/>
  </cols>
  <sheetData>
    <row r="1" spans="2:10" ht="28.5" customHeight="1">
      <c r="B1" s="89" t="s">
        <v>52</v>
      </c>
      <c r="C1" s="90"/>
      <c r="D1" s="90"/>
      <c r="E1" s="90"/>
      <c r="F1" s="90"/>
      <c r="G1" s="90"/>
      <c r="H1" s="90"/>
      <c r="I1" s="90"/>
    </row>
    <row r="2" spans="2:10" ht="28.5" customHeight="1">
      <c r="B2" s="90"/>
      <c r="C2" s="90"/>
      <c r="D2" s="90"/>
      <c r="E2" s="90"/>
      <c r="F2" s="90"/>
      <c r="G2" s="90"/>
      <c r="H2" s="90"/>
      <c r="I2" s="90"/>
    </row>
    <row r="3" spans="2:10" ht="28.5" customHeight="1">
      <c r="B3" s="90"/>
      <c r="C3" s="90"/>
      <c r="D3" s="90"/>
      <c r="E3" s="90"/>
      <c r="F3" s="90"/>
      <c r="G3" s="90"/>
      <c r="H3" s="90"/>
      <c r="I3" s="90"/>
    </row>
    <row r="4" spans="2:10" ht="42.75" customHeight="1" thickBot="1">
      <c r="B4" s="90"/>
      <c r="C4" s="90"/>
      <c r="D4" s="90"/>
      <c r="E4" s="90"/>
      <c r="F4" s="90"/>
      <c r="G4" s="90"/>
      <c r="H4" s="90"/>
      <c r="I4" s="90"/>
    </row>
    <row r="5" spans="2:10" ht="34.5" thickTop="1">
      <c r="B5" s="29"/>
      <c r="C5" s="91" t="s">
        <v>45</v>
      </c>
      <c r="D5" s="92"/>
      <c r="E5" s="52"/>
      <c r="F5" s="93" t="s">
        <v>46</v>
      </c>
      <c r="G5" s="94"/>
      <c r="H5" s="94"/>
      <c r="I5" s="95"/>
    </row>
    <row r="6" spans="2:10" ht="23.25">
      <c r="B6" s="81" t="s">
        <v>55</v>
      </c>
      <c r="C6" s="82"/>
      <c r="D6" s="83"/>
      <c r="E6" s="52"/>
      <c r="F6" s="76" t="s">
        <v>51</v>
      </c>
      <c r="G6" s="77"/>
      <c r="H6" s="77"/>
      <c r="I6" s="78"/>
    </row>
    <row r="7" spans="2:10" ht="15" customHeight="1">
      <c r="B7" s="84"/>
      <c r="C7" s="85"/>
      <c r="D7" s="86"/>
      <c r="E7" s="52"/>
      <c r="F7" s="17" t="s">
        <v>49</v>
      </c>
      <c r="G7" s="17" t="s">
        <v>41</v>
      </c>
      <c r="H7" s="18" t="s">
        <v>27</v>
      </c>
      <c r="I7" s="19" t="s">
        <v>53</v>
      </c>
    </row>
    <row r="8" spans="2:10" ht="29.25" customHeight="1">
      <c r="B8" s="1" t="s">
        <v>0</v>
      </c>
      <c r="C8" s="2" t="s">
        <v>1</v>
      </c>
      <c r="D8" s="3" t="s">
        <v>2</v>
      </c>
      <c r="E8" s="52"/>
      <c r="F8" s="31">
        <v>1</v>
      </c>
      <c r="G8" s="15" t="s">
        <v>28</v>
      </c>
      <c r="H8" s="16" t="s">
        <v>29</v>
      </c>
      <c r="I8" s="60">
        <v>2543113.0416666665</v>
      </c>
      <c r="J8" s="59"/>
    </row>
    <row r="9" spans="2:10" ht="29.25" customHeight="1">
      <c r="B9" s="4">
        <v>1</v>
      </c>
      <c r="C9" s="5" t="s">
        <v>3</v>
      </c>
      <c r="D9" s="25">
        <f>SUM(D10:D14)</f>
        <v>0</v>
      </c>
      <c r="E9" s="52"/>
      <c r="F9" s="31">
        <v>2</v>
      </c>
      <c r="G9" s="15" t="s">
        <v>30</v>
      </c>
      <c r="H9" s="16" t="s">
        <v>31</v>
      </c>
      <c r="I9" s="60">
        <v>2543113.0416666665</v>
      </c>
      <c r="J9" s="59"/>
    </row>
    <row r="10" spans="2:10" ht="29.25" customHeight="1">
      <c r="B10" s="6" t="s">
        <v>4</v>
      </c>
      <c r="C10" s="13" t="s">
        <v>5</v>
      </c>
      <c r="D10" s="26"/>
      <c r="E10" s="52"/>
      <c r="F10" s="31">
        <v>3</v>
      </c>
      <c r="G10" s="15" t="s">
        <v>30</v>
      </c>
      <c r="H10" s="16" t="s">
        <v>32</v>
      </c>
      <c r="I10" s="60">
        <v>3619363.041666667</v>
      </c>
      <c r="J10" s="59"/>
    </row>
    <row r="11" spans="2:10" ht="29.25" customHeight="1">
      <c r="B11" s="6" t="s">
        <v>6</v>
      </c>
      <c r="C11" s="13" t="s">
        <v>7</v>
      </c>
      <c r="D11" s="26"/>
      <c r="E11" s="52"/>
      <c r="F11" s="31">
        <v>4</v>
      </c>
      <c r="G11" s="15" t="s">
        <v>30</v>
      </c>
      <c r="H11" s="16" t="s">
        <v>33</v>
      </c>
      <c r="I11" s="60">
        <v>2996446.375</v>
      </c>
      <c r="J11" s="59"/>
    </row>
    <row r="12" spans="2:10" ht="29.25" customHeight="1">
      <c r="B12" s="7" t="s">
        <v>8</v>
      </c>
      <c r="C12" s="13" t="s">
        <v>9</v>
      </c>
      <c r="D12" s="26"/>
      <c r="E12" s="52"/>
      <c r="F12" s="31">
        <v>5</v>
      </c>
      <c r="G12" s="15" t="s">
        <v>30</v>
      </c>
      <c r="H12" s="16" t="s">
        <v>34</v>
      </c>
      <c r="I12" s="60">
        <v>1831238.0416666667</v>
      </c>
      <c r="J12" s="59"/>
    </row>
    <row r="13" spans="2:10" ht="29.25" customHeight="1">
      <c r="B13" s="6" t="s">
        <v>10</v>
      </c>
      <c r="C13" s="13" t="s">
        <v>11</v>
      </c>
      <c r="D13" s="26"/>
      <c r="E13" s="52"/>
      <c r="F13" s="31">
        <v>6</v>
      </c>
      <c r="G13" s="15" t="s">
        <v>30</v>
      </c>
      <c r="H13" s="16" t="s">
        <v>35</v>
      </c>
      <c r="I13" s="60">
        <v>1003113.0416666665</v>
      </c>
      <c r="J13" s="59"/>
    </row>
    <row r="14" spans="2:10" ht="29.25" customHeight="1">
      <c r="B14" s="6" t="s">
        <v>12</v>
      </c>
      <c r="C14" s="13" t="s">
        <v>13</v>
      </c>
      <c r="D14" s="26"/>
      <c r="E14" s="52"/>
      <c r="F14" s="31">
        <v>7</v>
      </c>
      <c r="G14" s="15" t="s">
        <v>30</v>
      </c>
      <c r="H14" s="16" t="s">
        <v>36</v>
      </c>
      <c r="I14" s="60">
        <v>4873261.583333333</v>
      </c>
      <c r="J14" s="59"/>
    </row>
    <row r="15" spans="2:10" ht="29.25" customHeight="1">
      <c r="B15" s="4">
        <v>2</v>
      </c>
      <c r="C15" s="5" t="s">
        <v>14</v>
      </c>
      <c r="D15" s="25">
        <f>SUM(D16:D20)</f>
        <v>0</v>
      </c>
      <c r="E15" s="52"/>
      <c r="F15" s="31">
        <v>8</v>
      </c>
      <c r="G15" s="15" t="s">
        <v>30</v>
      </c>
      <c r="H15" s="16" t="s">
        <v>37</v>
      </c>
      <c r="I15" s="60">
        <v>1032892.75</v>
      </c>
      <c r="J15" s="59"/>
    </row>
    <row r="16" spans="2:10" ht="29.25" customHeight="1">
      <c r="B16" s="6" t="s">
        <v>15</v>
      </c>
      <c r="C16" s="13" t="s">
        <v>16</v>
      </c>
      <c r="D16" s="26"/>
      <c r="E16" s="52"/>
      <c r="F16" s="31">
        <v>9</v>
      </c>
      <c r="G16" s="15" t="s">
        <v>30</v>
      </c>
      <c r="H16" s="16" t="s">
        <v>38</v>
      </c>
      <c r="I16" s="60">
        <v>1913089.125</v>
      </c>
      <c r="J16" s="59"/>
    </row>
    <row r="17" spans="2:10" ht="29.25" customHeight="1">
      <c r="B17" s="6" t="s">
        <v>17</v>
      </c>
      <c r="C17" s="13" t="s">
        <v>18</v>
      </c>
      <c r="D17" s="26"/>
      <c r="E17" s="52"/>
      <c r="F17" s="31">
        <v>10</v>
      </c>
      <c r="G17" s="15" t="s">
        <v>30</v>
      </c>
      <c r="H17" s="16" t="s">
        <v>39</v>
      </c>
      <c r="I17" s="60">
        <v>1635589.125</v>
      </c>
      <c r="J17" s="59"/>
    </row>
    <row r="18" spans="2:10" ht="29.25" customHeight="1" thickBot="1">
      <c r="B18" s="6" t="s">
        <v>19</v>
      </c>
      <c r="C18" s="13" t="s">
        <v>20</v>
      </c>
      <c r="D18" s="26"/>
      <c r="E18" s="52"/>
      <c r="F18" s="32">
        <v>11</v>
      </c>
      <c r="G18" s="23" t="s">
        <v>30</v>
      </c>
      <c r="H18" s="24" t="s">
        <v>40</v>
      </c>
      <c r="I18" s="61">
        <v>692696.375</v>
      </c>
      <c r="J18" s="59"/>
    </row>
    <row r="19" spans="2:10" ht="29.25" customHeight="1">
      <c r="B19" s="6" t="s">
        <v>21</v>
      </c>
      <c r="C19" s="13" t="s">
        <v>22</v>
      </c>
      <c r="D19" s="26"/>
      <c r="E19" s="53"/>
      <c r="F19" s="97" t="s">
        <v>56</v>
      </c>
      <c r="G19" s="97"/>
      <c r="H19" s="97"/>
      <c r="I19" s="97"/>
    </row>
    <row r="20" spans="2:10" ht="29.25" customHeight="1" thickBot="1">
      <c r="B20" s="8" t="s">
        <v>23</v>
      </c>
      <c r="C20" s="14" t="s">
        <v>24</v>
      </c>
      <c r="D20" s="27"/>
      <c r="E20" s="54"/>
      <c r="F20" s="98"/>
      <c r="G20" s="98"/>
      <c r="H20" s="98"/>
      <c r="I20" s="98"/>
    </row>
    <row r="21" spans="2:10" ht="29.25" customHeight="1" thickTop="1" thickBot="1">
      <c r="B21" s="9" t="s">
        <v>25</v>
      </c>
      <c r="C21" s="10"/>
      <c r="D21" s="28">
        <f>D15+D9</f>
        <v>0</v>
      </c>
      <c r="E21" s="48"/>
      <c r="G21" s="79" t="s">
        <v>50</v>
      </c>
      <c r="H21" s="80"/>
      <c r="I21" s="58"/>
    </row>
    <row r="22" spans="2:10" s="37" customFormat="1" ht="29.25" customHeight="1" thickTop="1" thickBot="1">
      <c r="B22" s="11" t="s">
        <v>54</v>
      </c>
      <c r="C22" s="12"/>
      <c r="D22" s="22">
        <f>D21/589500</f>
        <v>0</v>
      </c>
      <c r="E22" s="48"/>
      <c r="F22" s="34"/>
      <c r="G22" s="35"/>
      <c r="H22" s="35"/>
      <c r="I22" s="36"/>
    </row>
    <row r="23" spans="2:10" s="37" customFormat="1" ht="29.25" customHeight="1" thickTop="1">
      <c r="B23" s="45"/>
      <c r="C23" s="46"/>
      <c r="D23" s="47"/>
      <c r="E23" s="48"/>
      <c r="F23" s="49"/>
      <c r="G23" s="50"/>
      <c r="H23" s="50"/>
      <c r="I23" s="51"/>
    </row>
    <row r="24" spans="2:10" s="38" customFormat="1" ht="29.25" customHeight="1" thickBot="1">
      <c r="B24" s="87" t="s">
        <v>44</v>
      </c>
      <c r="C24" s="88"/>
      <c r="D24" s="88"/>
      <c r="E24" s="55"/>
      <c r="F24" s="34"/>
      <c r="G24" s="96" t="s">
        <v>47</v>
      </c>
      <c r="H24" s="96"/>
      <c r="I24" s="96"/>
    </row>
    <row r="25" spans="2:10" ht="29.25" customHeight="1" thickBot="1">
      <c r="B25" s="63" t="s">
        <v>26</v>
      </c>
      <c r="C25" s="64"/>
      <c r="D25" s="39">
        <f>IF(D22=0,0,IF(D22&lt;25, 84350,IF(D22&lt;35, 118225,IF(D22&lt;50, 169038,IF(D22&lt;70, 236789,IF(D22&lt;100, 338416,IF(D22&lt;200, 677171,IF(D22&lt;300, 1015926,IF(D22&lt;400, 1354977,IF(D22&lt;500, 1693436,IF(D22&lt;700, 2370947,IF(D22&lt;900, 3048457,IF(D22&lt;1500, 5080987,IF(D22&lt;2115, 7164331,IF(D22=2115,D21*0.006,IF(D22&lt;8458,D21*0.005,D21*0.004))))))))))))))))</f>
        <v>0</v>
      </c>
      <c r="E25" s="52"/>
      <c r="F25" s="40"/>
      <c r="G25" s="63" t="s">
        <v>26</v>
      </c>
      <c r="H25" s="64"/>
      <c r="I25" s="41" t="str">
        <f>IF(I21=0,"NO APLICA",IF(I21=1,I8,IF(I21=2,I9,IF(I21=3,I10,IF(I21=4,I11,IF(I21=5,I12,IF(I21=6,I13,IF(I21=7,I14,IF(I21=8,I15,IF(I21=9,I16,IF(I21=10,I17,IF(I21=11,I18,"NO APLICA"))))))))))))</f>
        <v>NO APLICA</v>
      </c>
    </row>
    <row r="26" spans="2:10" s="37" customFormat="1" ht="29.25" customHeight="1" thickBot="1">
      <c r="B26" s="33"/>
      <c r="C26" s="33"/>
      <c r="D26" s="33"/>
      <c r="E26" s="56"/>
      <c r="F26" s="42"/>
      <c r="G26" s="42"/>
    </row>
    <row r="27" spans="2:10" s="37" customFormat="1" ht="29.25" customHeight="1">
      <c r="B27" s="33"/>
      <c r="D27" s="65" t="s">
        <v>43</v>
      </c>
      <c r="E27" s="66"/>
      <c r="F27" s="66"/>
      <c r="G27" s="72">
        <f>IF(D25&lt;I25,D25,I25)</f>
        <v>0</v>
      </c>
      <c r="H27" s="73"/>
    </row>
    <row r="28" spans="2:10" s="37" customFormat="1" ht="29.25" customHeight="1" thickBot="1">
      <c r="B28" s="33"/>
      <c r="C28" s="33"/>
      <c r="D28" s="67"/>
      <c r="E28" s="68"/>
      <c r="F28" s="68"/>
      <c r="G28" s="74"/>
      <c r="H28" s="75"/>
      <c r="I28" s="30"/>
    </row>
    <row r="29" spans="2:10" s="37" customFormat="1" ht="29.25" customHeight="1">
      <c r="B29" s="48"/>
      <c r="C29" s="48"/>
      <c r="D29" s="48"/>
      <c r="E29" s="56"/>
      <c r="F29" s="49"/>
      <c r="G29" s="49"/>
      <c r="H29" s="57"/>
      <c r="I29" s="57"/>
    </row>
    <row r="30" spans="2:10" ht="29.25" customHeight="1">
      <c r="B30" s="69" t="s">
        <v>42</v>
      </c>
      <c r="C30" s="70"/>
      <c r="D30" s="70"/>
      <c r="E30" s="70"/>
      <c r="F30" s="70"/>
      <c r="G30" s="70"/>
      <c r="H30" s="70"/>
      <c r="I30" s="70"/>
    </row>
    <row r="31" spans="2:10" ht="29.25" customHeight="1">
      <c r="B31" s="71" t="s">
        <v>48</v>
      </c>
      <c r="C31" s="71"/>
      <c r="D31" s="71"/>
      <c r="E31" s="71"/>
      <c r="F31" s="71"/>
      <c r="G31" s="71"/>
      <c r="H31" s="71"/>
      <c r="I31" s="71"/>
    </row>
    <row r="32" spans="2:10" s="43" customFormat="1" ht="15.75">
      <c r="B32" s="71"/>
      <c r="C32" s="71"/>
      <c r="D32" s="71"/>
      <c r="E32" s="71"/>
      <c r="F32" s="71"/>
      <c r="G32" s="71"/>
      <c r="H32" s="71"/>
      <c r="I32" s="71"/>
    </row>
    <row r="33" spans="2:9" s="43" customFormat="1" ht="15.75">
      <c r="B33" s="71"/>
      <c r="C33" s="71"/>
      <c r="D33" s="71"/>
      <c r="E33" s="71"/>
      <c r="F33" s="71"/>
      <c r="G33" s="71"/>
      <c r="H33" s="71"/>
      <c r="I33" s="71"/>
    </row>
    <row r="34" spans="2:9" s="37" customFormat="1" ht="34.5" customHeight="1">
      <c r="B34" s="71"/>
      <c r="C34" s="71"/>
      <c r="D34" s="71"/>
      <c r="E34" s="71"/>
      <c r="F34" s="71"/>
      <c r="G34" s="71"/>
      <c r="H34" s="71"/>
      <c r="I34" s="71"/>
    </row>
    <row r="35" spans="2:9" s="37" customFormat="1" ht="26.25" customHeight="1">
      <c r="B35" s="62"/>
      <c r="C35" s="62"/>
      <c r="D35" s="62"/>
      <c r="E35" s="62"/>
      <c r="F35" s="62"/>
      <c r="G35" s="62"/>
      <c r="H35" s="62"/>
      <c r="I35" s="62"/>
    </row>
    <row r="36" spans="2:9" s="37" customFormat="1" ht="30" customHeight="1">
      <c r="E36" s="44"/>
      <c r="F36" s="42"/>
      <c r="G36" s="42"/>
    </row>
    <row r="37" spans="2:9" s="37" customFormat="1">
      <c r="E37" s="42"/>
      <c r="F37" s="42"/>
      <c r="G37" s="42"/>
    </row>
    <row r="38" spans="2:9" s="37" customFormat="1" ht="23.25">
      <c r="E38" s="20"/>
      <c r="F38" s="42"/>
      <c r="G38" s="42"/>
    </row>
    <row r="39" spans="2:9" s="37" customFormat="1" ht="132.75" customHeight="1">
      <c r="E39" s="21"/>
      <c r="F39" s="42"/>
      <c r="G39" s="42"/>
    </row>
  </sheetData>
  <sheetProtection password="C79B" sheet="1" objects="1" scenarios="1" selectLockedCells="1"/>
  <mergeCells count="16">
    <mergeCell ref="F6:I6"/>
    <mergeCell ref="G21:H21"/>
    <mergeCell ref="B6:D7"/>
    <mergeCell ref="B24:D24"/>
    <mergeCell ref="B1:I4"/>
    <mergeCell ref="C5:D5"/>
    <mergeCell ref="F5:I5"/>
    <mergeCell ref="G24:I24"/>
    <mergeCell ref="F19:I20"/>
    <mergeCell ref="B35:I35"/>
    <mergeCell ref="G25:H25"/>
    <mergeCell ref="B25:C25"/>
    <mergeCell ref="D27:F28"/>
    <mergeCell ref="B30:I30"/>
    <mergeCell ref="B31:I34"/>
    <mergeCell ref="G27:H28"/>
  </mergeCell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B1:D12"/>
  <sheetViews>
    <sheetView workbookViewId="0">
      <selection activeCell="B12" sqref="B12:D12"/>
    </sheetView>
  </sheetViews>
  <sheetFormatPr baseColWidth="10" defaultRowHeight="15"/>
  <cols>
    <col min="2" max="2" width="24.28515625" customWidth="1"/>
    <col min="3" max="3" width="93.140625" customWidth="1"/>
    <col min="4" max="4" width="15.42578125" customWidth="1"/>
  </cols>
  <sheetData>
    <row r="1" spans="2:4">
      <c r="D1" s="59"/>
    </row>
    <row r="2" spans="2:4">
      <c r="D2" s="59"/>
    </row>
    <row r="3" spans="2:4">
      <c r="D3" s="59"/>
    </row>
    <row r="4" spans="2:4">
      <c r="D4" s="59"/>
    </row>
    <row r="5" spans="2:4">
      <c r="D5" s="59"/>
    </row>
    <row r="6" spans="2:4">
      <c r="D6" s="59"/>
    </row>
    <row r="7" spans="2:4">
      <c r="D7" s="59"/>
    </row>
    <row r="8" spans="2:4">
      <c r="D8" s="59"/>
    </row>
    <row r="9" spans="2:4">
      <c r="D9" s="59"/>
    </row>
    <row r="10" spans="2:4">
      <c r="D10" s="59"/>
    </row>
    <row r="11" spans="2:4" ht="31.5" customHeight="1">
      <c r="B11" s="99"/>
      <c r="C11" s="99"/>
      <c r="D11" s="99"/>
    </row>
    <row r="12" spans="2:4" ht="31.5" customHeight="1">
      <c r="B12" s="99"/>
      <c r="C12" s="99"/>
      <c r="D12" s="99"/>
    </row>
  </sheetData>
  <mergeCells count="2"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SRHS - PNGG 2013</vt:lpstr>
      <vt:lpstr>Hoja1</vt:lpstr>
      <vt:lpstr>'SRHS - PNGG 2013'!Área_de_impresión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juan.padilla</cp:lastModifiedBy>
  <dcterms:created xsi:type="dcterms:W3CDTF">2012-02-29T03:31:25Z</dcterms:created>
  <dcterms:modified xsi:type="dcterms:W3CDTF">2013-09-02T20:28:04Z</dcterms:modified>
</cp:coreProperties>
</file>